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.Quang\NGAN SACH\CONG KHAI NS\CKQT\2018\"/>
    </mc:Choice>
  </mc:AlternateContent>
  <bookViews>
    <workbookView xWindow="0" yWindow="0" windowWidth="19200" windowHeight="11595"/>
  </bookViews>
  <sheets>
    <sheet name="62" sheetId="1" r:id="rId1"/>
  </sheets>
  <externalReferences>
    <externalReference r:id="rId2"/>
    <externalReference r:id="rId3"/>
    <externalReference r:id="rId4"/>
    <externalReference r:id="rId5"/>
  </externalReferences>
  <definedNames>
    <definedName name="ADP">#REF!</definedName>
    <definedName name="AKHAC">#REF!</definedName>
    <definedName name="ALTINH">#REF!</definedName>
    <definedName name="Anguon">'[4]Dt 2001'!#REF!</definedName>
    <definedName name="ANN">#REF!</definedName>
    <definedName name="ANQD">#REF!</definedName>
    <definedName name="ANQQH">'[4]Dt 2001'!#REF!</definedName>
    <definedName name="ANSNN">'[4]Dt 2001'!#REF!</definedName>
    <definedName name="ANSNNxnk">'[4]Dt 2001'!#REF!</definedName>
    <definedName name="APC">'[4]Dt 2001'!#REF!</definedName>
    <definedName name="ATW">#REF!</definedName>
    <definedName name="Can_doi">#REF!</definedName>
    <definedName name="DNNN">#REF!</definedName>
    <definedName name="Khac">#REF!</definedName>
    <definedName name="Khong_can_doi">#REF!</definedName>
    <definedName name="NQD">#REF!</definedName>
    <definedName name="NQQH">'[4]Dt 2001'!#REF!</definedName>
    <definedName name="NSNN">'[4]Dt 2001'!#REF!</definedName>
    <definedName name="PC">'[4]Dt 2001'!#REF!</definedName>
    <definedName name="Phan_cap">#REF!</definedName>
    <definedName name="Phi_le_phi">#REF!</definedName>
    <definedName name="_xlnm.Print_Area" localSheetId="0">'62'!$A$1:$E$42</definedName>
    <definedName name="_xlnm.Print_Area">#REF!</definedName>
    <definedName name="PRINT_AREA_MI">#REF!</definedName>
    <definedName name="_xlnm.Print_Titles" localSheetId="0">'62'!$9:$12</definedName>
    <definedName name="TW">#REF!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E42" i="1" s="1"/>
  <c r="C42" i="1"/>
  <c r="D41" i="1"/>
  <c r="C41" i="1"/>
  <c r="C40" i="1"/>
  <c r="D39" i="1"/>
  <c r="E39" i="1" s="1"/>
  <c r="C39" i="1"/>
  <c r="D38" i="1"/>
  <c r="C38" i="1"/>
  <c r="C37" i="1"/>
  <c r="D36" i="1"/>
  <c r="E36" i="1" s="1"/>
  <c r="C36" i="1"/>
  <c r="D34" i="1"/>
  <c r="D33" i="1"/>
  <c r="C32" i="1"/>
  <c r="C31" i="1"/>
  <c r="D30" i="1"/>
  <c r="C30" i="1"/>
  <c r="C28" i="1"/>
  <c r="D27" i="1"/>
  <c r="E27" i="1" s="1"/>
  <c r="C27" i="1"/>
  <c r="C26" i="1"/>
  <c r="E26" i="1" s="1"/>
  <c r="D25" i="1"/>
  <c r="E25" i="1" s="1"/>
  <c r="C25" i="1"/>
  <c r="D24" i="1"/>
  <c r="E24" i="1" s="1"/>
  <c r="C24" i="1"/>
  <c r="C23" i="1"/>
  <c r="C22" i="1" s="1"/>
  <c r="D21" i="1"/>
  <c r="D20" i="1"/>
  <c r="D19" i="1"/>
  <c r="D18" i="1"/>
  <c r="D16" i="1"/>
  <c r="D14" i="1" s="1"/>
  <c r="E14" i="1" s="1"/>
  <c r="C16" i="1"/>
  <c r="D15" i="1"/>
  <c r="E15" i="1" s="1"/>
  <c r="C15" i="1"/>
  <c r="C14" i="1"/>
  <c r="E13" i="1"/>
  <c r="D13" i="1"/>
  <c r="C13" i="1"/>
  <c r="D12" i="1"/>
  <c r="E12" i="1" s="1"/>
  <c r="C12" i="1"/>
  <c r="D11" i="1"/>
  <c r="E11" i="1" s="1"/>
  <c r="C11" i="1"/>
  <c r="C10" i="1" s="1"/>
  <c r="C35" i="1" s="1"/>
  <c r="D23" i="1" l="1"/>
  <c r="E16" i="1"/>
  <c r="D10" i="1"/>
  <c r="E10" i="1" l="1"/>
  <c r="D22" i="1"/>
  <c r="E22" i="1" s="1"/>
  <c r="E23" i="1"/>
  <c r="D35" i="1" l="1"/>
  <c r="E35" i="1" s="1"/>
</calcChain>
</file>

<file path=xl/sharedStrings.xml><?xml version="1.0" encoding="utf-8"?>
<sst xmlns="http://schemas.openxmlformats.org/spreadsheetml/2006/main" count="70" uniqueCount="59">
  <si>
    <t>UBND TỈNH QUẢNG BÌNH</t>
  </si>
  <si>
    <t>Biểu số 62/CK-NSNN</t>
  </si>
  <si>
    <t>CÂN ĐỐI NGÂN SÁCH ĐỊA PHƯƠNG NĂM 2018</t>
  </si>
  <si>
    <t>(Quyết toán đã được Hội đồng nhân dân phê chuẩn)</t>
  </si>
  <si>
    <t>(Kèm theo Quyết định số            /QĐ-UBND ngày         tháng      năm 20    của UBND tỉnh Quảng Bình)</t>
  </si>
  <si>
    <t>Đơn vị: Đồng</t>
  </si>
  <si>
    <t>STT</t>
  </si>
  <si>
    <t xml:space="preserve">Nội dung </t>
  </si>
  <si>
    <t>Dự toán</t>
  </si>
  <si>
    <t>Quyết toán</t>
  </si>
  <si>
    <t>So sánh</t>
  </si>
  <si>
    <t>A</t>
  </si>
  <si>
    <t>B</t>
  </si>
  <si>
    <t>4=2/1</t>
  </si>
  <si>
    <t>TỔNG NGUỒN THU NSĐP</t>
  </si>
  <si>
    <t>I</t>
  </si>
  <si>
    <t>Thu NSĐP được hưởng theo phân cấp</t>
  </si>
  <si>
    <t>-</t>
  </si>
  <si>
    <t>Thu NSĐP hưởng 100%</t>
  </si>
  <si>
    <t>Thu NSĐP hưởng từ các khoản thu phân chia</t>
  </si>
  <si>
    <t>II</t>
  </si>
  <si>
    <t xml:space="preserve">Thu bổ sung từ ngân sách cấp trên </t>
  </si>
  <si>
    <t>Thu bổ sung cân đối ngân sách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</si>
  <si>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</si>
  <si>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</si>
  <si>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</si>
  <si>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</si>
  <si>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</si>
  <si>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</si>
  <si>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</si>
  <si>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VI</t>
  </si>
  <si>
    <t>Thu viện trợ</t>
  </si>
  <si>
    <t>VII</t>
  </si>
  <si>
    <t>Thu ngân sách cấp dưới nộp lên</t>
  </si>
  <si>
    <t>TỔNG CHI NSĐP</t>
  </si>
  <si>
    <t xml:space="preserve">Tổng chi cân đối NSĐP 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</si>
  <si>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</si>
  <si>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</si>
  <si>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</si>
  <si>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</si>
  <si>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</si>
  <si>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</si>
  <si>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</si>
  <si>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</si>
  <si>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</si>
  <si>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</si>
  <si>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Chi nộp ngân sách cấp trên</t>
  </si>
  <si>
    <t>C</t>
  </si>
  <si>
    <t>BỘI CHI NSĐP/BỘI THU NSĐP/KẾT DƯ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</si>
  <si>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</si>
  <si>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</si>
  <si>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</si>
  <si>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</si>
  <si>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E</t>
  </si>
  <si>
    <t>TỔNG MỨC VAY CỦA NSĐP</t>
  </si>
  <si>
    <t>Vay để bù đắp bội chi</t>
  </si>
  <si>
    <t>Vay để trả nợ gốc</t>
  </si>
  <si>
    <t>G</t>
  </si>
  <si>
    <t>TỔNG MỨC DƯ NỢ VAY CUỐI NĂM CỦA NSĐP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</si>
</sst>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name val=".VnArial Narrow"/>
    </font>
    <font>
      <sz val="12"/>
      <name val=".VnArial Narrow"/>
    </font>
    <font>
      <b/>
      <u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4" fillId="0" borderId="0" xfId="0" applyFont="1"/>
    <xf numFmtId="164" fontId="4" fillId="0" borderId="0" xfId="1" applyNumberFormat="1" applyFont="1"/>
    <xf numFmtId="9" fontId="6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vertical="center" wrapText="1"/>
    </xf>
    <xf numFmtId="164" fontId="3" fillId="0" borderId="0" xfId="0" applyNumberFormat="1" applyFont="1"/>
    <xf numFmtId="0" fontId="9" fillId="0" borderId="4" xfId="0" applyFont="1" applyBorder="1" applyAlignment="1">
      <alignment horizontal="left" vertical="center" wrapText="1"/>
    </xf>
    <xf numFmtId="9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iet%20ha/VIET%20HA%20(D)/VAN%20BAN%20VIET%20HA/NAM%202020/c&#244;ng%20khai%202018/TONGQUYETTOAN2018-P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CacPhongBan\PhongQuanLyNganSach\LeVietHa\C%20Huong\c&#244;ng%20khai%202018\TONGQUYETTOAN2018-PK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1.192.7\SoTaiChinh\Nghi%20quyet%20387%20va%20ND%2073\NQ%20387%20hoan%20thien%20trinh%20Bo%20lan%202%20(20042016)\Bieu%2013_PL%20Danh%20gia%20thu%20NSNN%20theo%20sac%20thue_FIXED%20(P&#272;P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C15\SHARE_QLNSDPNSNN$\Hang\Bieu%20mau%20thu%202003%20vong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>
        <row r="10">
          <cell r="C10">
            <v>1977550000000</v>
          </cell>
          <cell r="D10">
            <v>2454244951098</v>
          </cell>
        </row>
        <row r="11">
          <cell r="C11">
            <v>1081780000000</v>
          </cell>
          <cell r="D11">
            <v>1044335688693</v>
          </cell>
        </row>
        <row r="13">
          <cell r="C13">
            <v>4456742000000</v>
          </cell>
          <cell r="D13">
            <v>4568443000000</v>
          </cell>
        </row>
        <row r="14">
          <cell r="C14">
            <v>2826531000000</v>
          </cell>
          <cell r="D14">
            <v>3200127046596</v>
          </cell>
        </row>
        <row r="16">
          <cell r="D16">
            <v>336647576775</v>
          </cell>
        </row>
        <row r="17">
          <cell r="D17">
            <v>1836547319177</v>
          </cell>
        </row>
        <row r="18">
          <cell r="D18">
            <v>568603213</v>
          </cell>
        </row>
        <row r="19">
          <cell r="D19">
            <v>79426867475</v>
          </cell>
        </row>
        <row r="22">
          <cell r="C22">
            <v>1576500000000</v>
          </cell>
          <cell r="D22">
            <v>4114185774349</v>
          </cell>
        </row>
        <row r="23">
          <cell r="C23">
            <v>6570406000000</v>
          </cell>
          <cell r="D23">
            <v>6375084999331</v>
          </cell>
        </row>
        <row r="24">
          <cell r="C24">
            <v>2000000000</v>
          </cell>
        </row>
        <row r="25">
          <cell r="C25">
            <v>1000000000</v>
          </cell>
          <cell r="D25">
            <v>1000000000</v>
          </cell>
        </row>
        <row r="26">
          <cell r="C26">
            <v>145940000000</v>
          </cell>
        </row>
        <row r="29">
          <cell r="C29">
            <v>271580000000</v>
          </cell>
        </row>
        <row r="30">
          <cell r="C30">
            <v>1767577000000</v>
          </cell>
        </row>
        <row r="31">
          <cell r="D31">
            <v>2401373844361</v>
          </cell>
        </row>
        <row r="32">
          <cell r="D32">
            <v>114901945475</v>
          </cell>
        </row>
        <row r="36">
          <cell r="C36">
            <v>107800000000</v>
          </cell>
          <cell r="D36">
            <v>107800000000</v>
          </cell>
        </row>
        <row r="38">
          <cell r="C38">
            <v>7600000000</v>
          </cell>
        </row>
        <row r="39">
          <cell r="C39">
            <v>103600000000</v>
          </cell>
          <cell r="D39">
            <v>91184191480</v>
          </cell>
        </row>
        <row r="40">
          <cell r="C40">
            <v>235892986292.99994</v>
          </cell>
          <cell r="D40">
            <v>235892986292.99994</v>
          </cell>
        </row>
      </sheetData>
      <sheetData sheetId="1"/>
      <sheetData sheetId="2">
        <row r="12">
          <cell r="C12">
            <v>122000000000</v>
          </cell>
        </row>
      </sheetData>
      <sheetData sheetId="3">
        <row r="10">
          <cell r="D10">
            <v>3779304000655</v>
          </cell>
        </row>
      </sheetData>
      <sheetData sheetId="4">
        <row r="9">
          <cell r="C9">
            <v>3506631000000</v>
          </cell>
        </row>
      </sheetData>
      <sheetData sheetId="5">
        <row r="11">
          <cell r="D11">
            <v>727880000000</v>
          </cell>
        </row>
      </sheetData>
      <sheetData sheetId="6">
        <row r="14">
          <cell r="B14" t="str">
            <v>Sở Lao động-TBXH</v>
          </cell>
        </row>
      </sheetData>
      <sheetData sheetId="7"/>
      <sheetData sheetId="8"/>
      <sheetData sheetId="9"/>
      <sheetData sheetId="10"/>
      <sheetData sheetId="11">
        <row r="12">
          <cell r="B12" t="str">
            <v>Minh Hóa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31"/>
      <sheetName val="49.31"/>
      <sheetName val="50.31"/>
      <sheetName val="51.31"/>
      <sheetName val="52.31"/>
      <sheetName val="53.31"/>
      <sheetName val="54.31"/>
      <sheetName val="55.31"/>
      <sheetName val="56.31"/>
      <sheetName val="57.31"/>
      <sheetName val="58.31"/>
      <sheetName val="59.31"/>
      <sheetName val="60.31"/>
      <sheetName val="61.31"/>
      <sheetName val="62.31"/>
      <sheetName val="63.31"/>
      <sheetName val="64.31"/>
      <sheetName val="60.342"/>
      <sheetName val="61.342"/>
      <sheetName val="CHITIETTHU"/>
      <sheetName val="62.342"/>
      <sheetName val="63."/>
      <sheetName val="64."/>
      <sheetName val="65."/>
      <sheetName val="66."/>
      <sheetName val="67."/>
      <sheetName val="68."/>
      <sheetName val="69."/>
      <sheetName val="70"/>
      <sheetName val="00000000"/>
      <sheetName val="vay"/>
      <sheetName val="Sheet1"/>
      <sheetName val="Sheet2"/>
    </sheetNames>
    <sheetDataSet>
      <sheetData sheetId="0">
        <row r="34">
          <cell r="C34">
            <v>107800000000</v>
          </cell>
        </row>
        <row r="37">
          <cell r="C37">
            <v>111200000000</v>
          </cell>
        </row>
      </sheetData>
      <sheetData sheetId="1"/>
      <sheetData sheetId="2">
        <row r="32">
          <cell r="G32">
            <v>1016357618</v>
          </cell>
        </row>
      </sheetData>
      <sheetData sheetId="3">
        <row r="10">
          <cell r="C10">
            <v>1575500000000</v>
          </cell>
        </row>
      </sheetData>
      <sheetData sheetId="4"/>
      <sheetData sheetId="5"/>
      <sheetData sheetId="6">
        <row r="267">
          <cell r="L267">
            <v>4930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"/>
      <sheetName val="#REF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NSNN(V2)"/>
      <sheetName val="Dt 2001"/>
      <sheetName val="tinh CD DT"/>
      <sheetName val="Thu NSNN (V1)"/>
      <sheetName val="mau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6"/>
  <sheetViews>
    <sheetView tabSelected="1" workbookViewId="0">
      <selection activeCell="C40" sqref="C40"/>
    </sheetView>
  </sheetViews>
  <sheetFormatPr defaultColWidth="10" defaultRowHeight="15.75" x14ac:dyDescent="0.25"/>
  <cols>
    <col min="1" max="1" width="5.7109375" style="13" customWidth="1"/>
    <col min="2" max="2" width="51.85546875" style="13" customWidth="1"/>
    <col min="3" max="3" width="20.5703125" style="14" customWidth="1"/>
    <col min="4" max="4" width="20.7109375" style="14" bestFit="1" customWidth="1"/>
    <col min="5" max="5" width="11.28515625" style="32" bestFit="1" customWidth="1"/>
    <col min="6" max="6" width="18.140625" style="13" bestFit="1" customWidth="1"/>
    <col min="7" max="16384" width="10" style="13"/>
  </cols>
  <sheetData>
    <row r="1" spans="1:8" s="5" customFormat="1" ht="21" customHeight="1" x14ac:dyDescent="0.25">
      <c r="A1" s="1" t="s">
        <v>0</v>
      </c>
      <c r="B1" s="2"/>
      <c r="C1" s="2"/>
      <c r="D1" s="3" t="s">
        <v>1</v>
      </c>
      <c r="E1" s="4"/>
      <c r="F1" s="2"/>
    </row>
    <row r="2" spans="1:8" s="5" customFormat="1" ht="5.25" customHeight="1" x14ac:dyDescent="0.25">
      <c r="A2" s="6"/>
      <c r="B2" s="6"/>
      <c r="C2" s="7"/>
      <c r="D2" s="7"/>
      <c r="E2" s="8"/>
    </row>
    <row r="3" spans="1:8" s="5" customFormat="1" ht="21" customHeight="1" x14ac:dyDescent="0.25">
      <c r="A3" s="4" t="s">
        <v>2</v>
      </c>
      <c r="B3" s="4"/>
      <c r="C3" s="4"/>
      <c r="D3" s="4"/>
      <c r="E3" s="4"/>
    </row>
    <row r="4" spans="1:8" s="5" customFormat="1" ht="21" customHeight="1" x14ac:dyDescent="0.25">
      <c r="A4" s="9" t="s">
        <v>3</v>
      </c>
      <c r="B4" s="9"/>
      <c r="C4" s="9"/>
      <c r="D4" s="9"/>
      <c r="E4" s="9"/>
      <c r="F4" s="10"/>
      <c r="G4" s="10"/>
      <c r="H4" s="10"/>
    </row>
    <row r="5" spans="1:8" s="5" customFormat="1" x14ac:dyDescent="0.25">
      <c r="A5" s="11" t="s">
        <v>4</v>
      </c>
      <c r="B5" s="12"/>
      <c r="C5" s="12"/>
      <c r="D5" s="12"/>
      <c r="E5" s="12"/>
    </row>
    <row r="6" spans="1:8" ht="21" customHeight="1" x14ac:dyDescent="0.25">
      <c r="E6" s="15" t="s">
        <v>5</v>
      </c>
    </row>
    <row r="7" spans="1:8" x14ac:dyDescent="0.25">
      <c r="A7" s="16" t="s">
        <v>6</v>
      </c>
      <c r="B7" s="16" t="s">
        <v>7</v>
      </c>
      <c r="C7" s="17" t="s">
        <v>8</v>
      </c>
      <c r="D7" s="17" t="s">
        <v>9</v>
      </c>
      <c r="E7" s="18" t="s">
        <v>10</v>
      </c>
    </row>
    <row r="8" spans="1:8" ht="19.5" customHeight="1" x14ac:dyDescent="0.25">
      <c r="A8" s="16"/>
      <c r="B8" s="16"/>
      <c r="C8" s="17"/>
      <c r="D8" s="17"/>
      <c r="E8" s="19"/>
    </row>
    <row r="9" spans="1:8" s="23" customFormat="1" ht="15.75" customHeight="1" x14ac:dyDescent="0.25">
      <c r="A9" s="20" t="s">
        <v>11</v>
      </c>
      <c r="B9" s="20" t="s">
        <v>12</v>
      </c>
      <c r="C9" s="21">
        <v>1</v>
      </c>
      <c r="D9" s="21">
        <v>2</v>
      </c>
      <c r="E9" s="22" t="s">
        <v>13</v>
      </c>
    </row>
    <row r="10" spans="1:8" s="28" customFormat="1" x14ac:dyDescent="0.25">
      <c r="A10" s="24" t="s">
        <v>11</v>
      </c>
      <c r="B10" s="25" t="s">
        <v>14</v>
      </c>
      <c r="C10" s="26">
        <f>C11+C14+C18+C17+C19+C20+C21</f>
        <v>10342603000000</v>
      </c>
      <c r="D10" s="26">
        <f>D11+D14+D18+D17+D19+D20+D21</f>
        <v>13520341053027</v>
      </c>
      <c r="E10" s="27">
        <f t="shared" ref="E10:E16" si="0">D10/C10</f>
        <v>1.3072474166345744</v>
      </c>
    </row>
    <row r="11" spans="1:8" s="28" customFormat="1" ht="14.25" customHeight="1" x14ac:dyDescent="0.25">
      <c r="A11" s="24" t="s">
        <v>15</v>
      </c>
      <c r="B11" s="25" t="s">
        <v>16</v>
      </c>
      <c r="C11" s="26">
        <f>C12+C13</f>
        <v>3059330000000</v>
      </c>
      <c r="D11" s="26">
        <f>D12+D13</f>
        <v>3498580639791</v>
      </c>
      <c r="E11" s="27">
        <f t="shared" si="0"/>
        <v>1.1435773975971864</v>
      </c>
    </row>
    <row r="12" spans="1:8" ht="17.45" customHeight="1" x14ac:dyDescent="0.25">
      <c r="A12" s="20" t="s">
        <v>17</v>
      </c>
      <c r="B12" s="29" t="s">
        <v>18</v>
      </c>
      <c r="C12" s="14">
        <f>'[1]48.31'!$C$10</f>
        <v>1977550000000</v>
      </c>
      <c r="D12" s="21">
        <f>'[1]48.31'!$D$10</f>
        <v>2454244951098</v>
      </c>
      <c r="E12" s="22">
        <f t="shared" si="0"/>
        <v>1.2410532988283483</v>
      </c>
    </row>
    <row r="13" spans="1:8" ht="19.5" customHeight="1" x14ac:dyDescent="0.25">
      <c r="A13" s="20" t="s">
        <v>17</v>
      </c>
      <c r="B13" s="29" t="s">
        <v>19</v>
      </c>
      <c r="C13" s="21">
        <f>'[1]48.31'!$C$11</f>
        <v>1081780000000</v>
      </c>
      <c r="D13" s="21">
        <f>'[1]48.31'!$D$11</f>
        <v>1044335688693</v>
      </c>
      <c r="E13" s="22">
        <f t="shared" si="0"/>
        <v>0.96538638974005808</v>
      </c>
    </row>
    <row r="14" spans="1:8" s="28" customFormat="1" ht="19.5" customHeight="1" x14ac:dyDescent="0.25">
      <c r="A14" s="24" t="s">
        <v>20</v>
      </c>
      <c r="B14" s="25" t="s">
        <v>21</v>
      </c>
      <c r="C14" s="26">
        <f>C15+C16</f>
        <v>7283273000000</v>
      </c>
      <c r="D14" s="26">
        <f>D15+D16</f>
        <v>7768570046596</v>
      </c>
      <c r="E14" s="27">
        <f t="shared" si="0"/>
        <v>1.066631725406421</v>
      </c>
    </row>
    <row r="15" spans="1:8" ht="19.5" customHeight="1" x14ac:dyDescent="0.25">
      <c r="A15" s="20">
        <v>1</v>
      </c>
      <c r="B15" s="29" t="s">
        <v>22</v>
      </c>
      <c r="C15" s="21">
        <f>'[1]48.31'!$C$13</f>
        <v>4456742000000</v>
      </c>
      <c r="D15" s="21">
        <f>'[1]48.31'!$D$13</f>
        <v>4568443000000</v>
      </c>
      <c r="E15" s="22">
        <f t="shared" si="0"/>
        <v>1.0250633758920755</v>
      </c>
    </row>
    <row r="16" spans="1:8" ht="19.5" customHeight="1" x14ac:dyDescent="0.25">
      <c r="A16" s="20">
        <v>2</v>
      </c>
      <c r="B16" s="29" t="s">
        <v>23</v>
      </c>
      <c r="C16" s="21">
        <f>'[1]48.31'!$C$14</f>
        <v>2826531000000</v>
      </c>
      <c r="D16" s="21">
        <f>'[1]48.31'!$D$14</f>
        <v>3200127046596</v>
      </c>
      <c r="E16" s="22">
        <f t="shared" si="0"/>
        <v>1.1321747564756941</v>
      </c>
    </row>
    <row r="17" spans="1:6" s="28" customFormat="1" ht="19.5" customHeight="1" x14ac:dyDescent="0.25">
      <c r="A17" s="24" t="s">
        <v>24</v>
      </c>
      <c r="B17" s="25" t="s">
        <v>25</v>
      </c>
      <c r="C17" s="26"/>
      <c r="D17" s="26"/>
      <c r="E17" s="27"/>
    </row>
    <row r="18" spans="1:6" s="28" customFormat="1" ht="19.5" customHeight="1" x14ac:dyDescent="0.25">
      <c r="A18" s="24" t="s">
        <v>26</v>
      </c>
      <c r="B18" s="25" t="s">
        <v>27</v>
      </c>
      <c r="C18" s="26"/>
      <c r="D18" s="26">
        <f>'[1]48.31'!$D$16</f>
        <v>336647576775</v>
      </c>
      <c r="E18" s="27"/>
    </row>
    <row r="19" spans="1:6" s="28" customFormat="1" ht="19.5" customHeight="1" x14ac:dyDescent="0.25">
      <c r="A19" s="24" t="s">
        <v>28</v>
      </c>
      <c r="B19" s="25" t="s">
        <v>29</v>
      </c>
      <c r="C19" s="26"/>
      <c r="D19" s="26">
        <f>'[1]48.31'!$D$17</f>
        <v>1836547319177</v>
      </c>
      <c r="E19" s="27"/>
    </row>
    <row r="20" spans="1:6" s="28" customFormat="1" ht="19.5" customHeight="1" x14ac:dyDescent="0.25">
      <c r="A20" s="24" t="s">
        <v>30</v>
      </c>
      <c r="B20" s="25" t="s">
        <v>31</v>
      </c>
      <c r="C20" s="26"/>
      <c r="D20" s="26">
        <f>'[1]48.31'!$D$18</f>
        <v>568603213</v>
      </c>
      <c r="E20" s="27"/>
    </row>
    <row r="21" spans="1:6" s="28" customFormat="1" ht="19.5" customHeight="1" x14ac:dyDescent="0.25">
      <c r="A21" s="24" t="s">
        <v>32</v>
      </c>
      <c r="B21" s="25" t="s">
        <v>33</v>
      </c>
      <c r="C21" s="26"/>
      <c r="D21" s="26">
        <f>'[1]48.31'!$D$19</f>
        <v>79426867475</v>
      </c>
      <c r="E21" s="27"/>
    </row>
    <row r="22" spans="1:6" s="28" customFormat="1" ht="19.5" customHeight="1" x14ac:dyDescent="0.25">
      <c r="A22" s="24" t="s">
        <v>12</v>
      </c>
      <c r="B22" s="25" t="s">
        <v>34</v>
      </c>
      <c r="C22" s="26">
        <f>C23+C30</f>
        <v>10335003000000</v>
      </c>
      <c r="D22" s="26">
        <f>D23+D30+D33+D34</f>
        <v>13006546563516</v>
      </c>
      <c r="E22" s="27">
        <f t="shared" ref="E22:E27" si="1">D22/C22</f>
        <v>1.2584947061472551</v>
      </c>
      <c r="F22" s="30"/>
    </row>
    <row r="23" spans="1:6" s="28" customFormat="1" ht="19.5" customHeight="1" x14ac:dyDescent="0.25">
      <c r="A23" s="24" t="s">
        <v>15</v>
      </c>
      <c r="B23" s="25" t="s">
        <v>35</v>
      </c>
      <c r="C23" s="26">
        <f>SUM(C24:C29)</f>
        <v>8295846000000</v>
      </c>
      <c r="D23" s="26">
        <f>SUM(D24:D29)</f>
        <v>10490270773680</v>
      </c>
      <c r="E23" s="27">
        <f t="shared" si="1"/>
        <v>1.2645209148868</v>
      </c>
    </row>
    <row r="24" spans="1:6" ht="19.5" customHeight="1" x14ac:dyDescent="0.25">
      <c r="A24" s="20">
        <v>1</v>
      </c>
      <c r="B24" s="29" t="s">
        <v>36</v>
      </c>
      <c r="C24" s="21">
        <f>'[1]48.31'!$C$22</f>
        <v>1576500000000</v>
      </c>
      <c r="D24" s="21">
        <f>'[1]48.31'!$D$22</f>
        <v>4114185774349</v>
      </c>
      <c r="E24" s="22">
        <f t="shared" si="1"/>
        <v>2.609696019250872</v>
      </c>
    </row>
    <row r="25" spans="1:6" ht="19.5" customHeight="1" x14ac:dyDescent="0.25">
      <c r="A25" s="20">
        <v>2</v>
      </c>
      <c r="B25" s="29" t="s">
        <v>37</v>
      </c>
      <c r="C25" s="21">
        <f>'[1]48.31'!$C$23</f>
        <v>6570406000000</v>
      </c>
      <c r="D25" s="21">
        <f>'[1]48.31'!$D$23</f>
        <v>6375084999331</v>
      </c>
      <c r="E25" s="22">
        <f t="shared" si="1"/>
        <v>0.97027261318874358</v>
      </c>
    </row>
    <row r="26" spans="1:6" ht="19.5" customHeight="1" x14ac:dyDescent="0.25">
      <c r="A26" s="20">
        <v>3</v>
      </c>
      <c r="B26" s="29" t="s">
        <v>38</v>
      </c>
      <c r="C26" s="21">
        <f>'[1]48.31'!$C$24</f>
        <v>2000000000</v>
      </c>
      <c r="D26" s="21"/>
      <c r="E26" s="22">
        <f t="shared" si="1"/>
        <v>0</v>
      </c>
    </row>
    <row r="27" spans="1:6" ht="19.5" customHeight="1" x14ac:dyDescent="0.25">
      <c r="A27" s="20">
        <v>4</v>
      </c>
      <c r="B27" s="29" t="s">
        <v>39</v>
      </c>
      <c r="C27" s="21">
        <f>'[1]48.31'!$C$25</f>
        <v>1000000000</v>
      </c>
      <c r="D27" s="21">
        <f>'[1]48.31'!$D$25</f>
        <v>1000000000</v>
      </c>
      <c r="E27" s="22">
        <f t="shared" si="1"/>
        <v>1</v>
      </c>
    </row>
    <row r="28" spans="1:6" ht="19.5" customHeight="1" x14ac:dyDescent="0.25">
      <c r="A28" s="20">
        <v>5</v>
      </c>
      <c r="B28" s="29" t="s">
        <v>40</v>
      </c>
      <c r="C28" s="21">
        <f>'[1]48.31'!$C$26</f>
        <v>145940000000</v>
      </c>
      <c r="D28" s="21"/>
      <c r="E28" s="22"/>
    </row>
    <row r="29" spans="1:6" ht="19.5" customHeight="1" x14ac:dyDescent="0.25">
      <c r="A29" s="20">
        <v>6</v>
      </c>
      <c r="B29" s="29" t="s">
        <v>41</v>
      </c>
      <c r="C29" s="21"/>
      <c r="D29" s="21"/>
      <c r="E29" s="22"/>
    </row>
    <row r="30" spans="1:6" s="28" customFormat="1" ht="19.5" customHeight="1" x14ac:dyDescent="0.25">
      <c r="A30" s="24" t="s">
        <v>20</v>
      </c>
      <c r="B30" s="25" t="s">
        <v>42</v>
      </c>
      <c r="C30" s="26">
        <f>SUM(C31:C32)</f>
        <v>2039157000000</v>
      </c>
      <c r="D30" s="26">
        <f>SUM(D31:D32)</f>
        <v>0</v>
      </c>
      <c r="E30" s="27"/>
    </row>
    <row r="31" spans="1:6" ht="19.5" customHeight="1" x14ac:dyDescent="0.25">
      <c r="A31" s="20">
        <v>1</v>
      </c>
      <c r="B31" s="29" t="s">
        <v>43</v>
      </c>
      <c r="C31" s="21">
        <f>'[1]48.31'!$C$29</f>
        <v>271580000000</v>
      </c>
      <c r="D31" s="21"/>
      <c r="E31" s="22"/>
    </row>
    <row r="32" spans="1:6" ht="19.5" customHeight="1" x14ac:dyDescent="0.25">
      <c r="A32" s="20">
        <v>2</v>
      </c>
      <c r="B32" s="29" t="s">
        <v>44</v>
      </c>
      <c r="C32" s="21">
        <f>'[1]48.31'!$C$30</f>
        <v>1767577000000</v>
      </c>
      <c r="D32" s="21"/>
      <c r="E32" s="22"/>
    </row>
    <row r="33" spans="1:5" s="28" customFormat="1" ht="19.5" customHeight="1" x14ac:dyDescent="0.25">
      <c r="A33" s="24" t="s">
        <v>24</v>
      </c>
      <c r="B33" s="25" t="s">
        <v>45</v>
      </c>
      <c r="C33" s="26"/>
      <c r="D33" s="26">
        <f>'[1]48.31'!$D$31</f>
        <v>2401373844361</v>
      </c>
      <c r="E33" s="27"/>
    </row>
    <row r="34" spans="1:5" s="28" customFormat="1" ht="19.5" customHeight="1" x14ac:dyDescent="0.25">
      <c r="A34" s="24" t="s">
        <v>26</v>
      </c>
      <c r="B34" s="25" t="s">
        <v>46</v>
      </c>
      <c r="C34" s="26"/>
      <c r="D34" s="26">
        <f>'[1]48.31'!$D$32</f>
        <v>114901945475</v>
      </c>
      <c r="E34" s="27"/>
    </row>
    <row r="35" spans="1:5" ht="19.5" customHeight="1" x14ac:dyDescent="0.25">
      <c r="A35" s="24" t="s">
        <v>47</v>
      </c>
      <c r="B35" s="25" t="s">
        <v>48</v>
      </c>
      <c r="C35" s="26">
        <f>C10-C22</f>
        <v>7600000000</v>
      </c>
      <c r="D35" s="26">
        <f>D10-D22</f>
        <v>513794489511</v>
      </c>
      <c r="E35" s="27">
        <f>D35/C35</f>
        <v>67.604538093552634</v>
      </c>
    </row>
    <row r="36" spans="1:5" ht="19.5" customHeight="1" x14ac:dyDescent="0.25">
      <c r="A36" s="24" t="s">
        <v>49</v>
      </c>
      <c r="B36" s="25" t="s">
        <v>50</v>
      </c>
      <c r="C36" s="26">
        <f>'[2]48.31'!$C$34</f>
        <v>107800000000</v>
      </c>
      <c r="D36" s="26">
        <f>SUM(D37:D38)</f>
        <v>107800000000</v>
      </c>
      <c r="E36" s="27">
        <f>D36/C36</f>
        <v>1</v>
      </c>
    </row>
    <row r="37" spans="1:5" ht="19.5" customHeight="1" x14ac:dyDescent="0.25">
      <c r="A37" s="24" t="s">
        <v>15</v>
      </c>
      <c r="B37" s="25" t="s">
        <v>51</v>
      </c>
      <c r="C37" s="21">
        <f>'[1]48.31'!$C$35</f>
        <v>0</v>
      </c>
      <c r="D37" s="21"/>
      <c r="E37" s="22"/>
    </row>
    <row r="38" spans="1:5" ht="33.75" customHeight="1" x14ac:dyDescent="0.25">
      <c r="A38" s="24" t="s">
        <v>20</v>
      </c>
      <c r="B38" s="25" t="s">
        <v>52</v>
      </c>
      <c r="C38" s="21">
        <f>'[1]48.31'!$C$36</f>
        <v>107800000000</v>
      </c>
      <c r="D38" s="21">
        <f>'[1]48.31'!$D$36</f>
        <v>107800000000</v>
      </c>
      <c r="E38" s="22"/>
    </row>
    <row r="39" spans="1:5" ht="23.25" customHeight="1" x14ac:dyDescent="0.25">
      <c r="A39" s="24" t="s">
        <v>53</v>
      </c>
      <c r="B39" s="25" t="s">
        <v>54</v>
      </c>
      <c r="C39" s="26">
        <f>'[2]48.31'!$C$37</f>
        <v>111200000000</v>
      </c>
      <c r="D39" s="26">
        <f>D41</f>
        <v>91184191480</v>
      </c>
      <c r="E39" s="27">
        <f>D39/C39</f>
        <v>0.82000172194244603</v>
      </c>
    </row>
    <row r="40" spans="1:5" ht="19.5" customHeight="1" x14ac:dyDescent="0.25">
      <c r="A40" s="24" t="s">
        <v>15</v>
      </c>
      <c r="B40" s="25" t="s">
        <v>55</v>
      </c>
      <c r="C40" s="21">
        <f>'[1]48.31'!$C$38</f>
        <v>7600000000</v>
      </c>
      <c r="D40" s="21"/>
      <c r="E40" s="22"/>
    </row>
    <row r="41" spans="1:5" ht="19.5" customHeight="1" x14ac:dyDescent="0.25">
      <c r="A41" s="24" t="s">
        <v>20</v>
      </c>
      <c r="B41" s="25" t="s">
        <v>56</v>
      </c>
      <c r="C41" s="21">
        <f>'[1]48.31'!$C$39</f>
        <v>103600000000</v>
      </c>
      <c r="D41" s="21">
        <f>'[1]48.31'!$D$39</f>
        <v>91184191480</v>
      </c>
      <c r="E41" s="22"/>
    </row>
    <row r="42" spans="1:5" ht="31.9" customHeight="1" x14ac:dyDescent="0.25">
      <c r="A42" s="24" t="s">
        <v>57</v>
      </c>
      <c r="B42" s="25" t="s">
        <v>58</v>
      </c>
      <c r="C42" s="26">
        <f>'[1]48.31'!$C$40</f>
        <v>235892986292.99994</v>
      </c>
      <c r="D42" s="26">
        <f>'[1]48.31'!$D$40</f>
        <v>235892986292.99994</v>
      </c>
      <c r="E42" s="27">
        <f>D42/C42</f>
        <v>1</v>
      </c>
    </row>
    <row r="43" spans="1:5" ht="19.5" customHeight="1" x14ac:dyDescent="0.25">
      <c r="A43" s="31"/>
      <c r="B43" s="31"/>
      <c r="C43" s="31"/>
      <c r="D43" s="31"/>
      <c r="E43" s="31"/>
    </row>
    <row r="44" spans="1:5" ht="19.5" customHeight="1" x14ac:dyDescent="0.25"/>
    <row r="45" spans="1:5" ht="19.5" customHeight="1" x14ac:dyDescent="0.25"/>
    <row r="46" spans="1:5" ht="19.5" customHeight="1" x14ac:dyDescent="0.25"/>
  </sheetData>
  <mergeCells count="10">
    <mergeCell ref="A43:E43"/>
    <mergeCell ref="D1:E1"/>
    <mergeCell ref="A3:E3"/>
    <mergeCell ref="A4:E4"/>
    <mergeCell ref="A5:E5"/>
    <mergeCell ref="A7:A8"/>
    <mergeCell ref="B7:B8"/>
    <mergeCell ref="C7:C8"/>
    <mergeCell ref="D7:D8"/>
    <mergeCell ref="E7:E8"/>
  </mergeCells>
  <printOptions horizontalCentered="1"/>
  <pageMargins left="0.23622047244094491" right="0.23622047244094491" top="0.47244094488188981" bottom="0.27559055118110237" header="0.15748031496062992" footer="0.1574803149606299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62</vt:lpstr>
      <vt:lpstr>'62'!Print_Area</vt:lpstr>
      <vt:lpstr>'62'!Print_Titles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2020-03-05T07:01:20Z</dcterms:created>
  <dcterms:modified xsi:type="dcterms:W3CDTF">2020-03-05T07:02:26Z</dcterms:modified>
</cp:coreProperties>
</file>