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Quang\NGAN SACH\CONG KHAI NS\CKQT\2018\"/>
    </mc:Choice>
  </mc:AlternateContent>
  <bookViews>
    <workbookView xWindow="0" yWindow="0" windowWidth="19200" windowHeight="11595"/>
  </bookViews>
  <sheets>
    <sheet name="65" sheetId="1" r:id="rId1"/>
  </sheets>
  <externalReferences>
    <externalReference r:id="rId2"/>
    <externalReference r:id="rId3"/>
    <externalReference r:id="rId4"/>
    <externalReference r:id="rId5"/>
  </externalReferences>
  <definedNames>
    <definedName name="ADP">#REF!</definedName>
    <definedName name="AKHAC">#REF!</definedName>
    <definedName name="ALTINH">#REF!</definedName>
    <definedName name="Anguon" localSheetId="0">'[4]Dt 2001'!#REF!</definedName>
    <definedName name="Anguon">'[4]Dt 2001'!#REF!</definedName>
    <definedName name="ANN">#REF!</definedName>
    <definedName name="ANQD">#REF!</definedName>
    <definedName name="ANQQH" localSheetId="0">'[4]Dt 2001'!#REF!</definedName>
    <definedName name="ANQQH">'[4]Dt 2001'!#REF!</definedName>
    <definedName name="ANSNN" localSheetId="0">'[4]Dt 2001'!#REF!</definedName>
    <definedName name="ANSNN">'[4]Dt 2001'!#REF!</definedName>
    <definedName name="ANSNNxnk" localSheetId="0">'[4]Dt 2001'!#REF!</definedName>
    <definedName name="ANSNNxnk">'[4]Dt 2001'!#REF!</definedName>
    <definedName name="APC" localSheetId="0">'[4]Dt 2001'!#REF!</definedName>
    <definedName name="APC">'[4]Dt 2001'!#REF!</definedName>
    <definedName name="ATW">#REF!</definedName>
    <definedName name="Can_doi">#REF!</definedName>
    <definedName name="DNNN">#REF!</definedName>
    <definedName name="Khac">#REF!</definedName>
    <definedName name="Khong_can_doi">#REF!</definedName>
    <definedName name="NQD">#REF!</definedName>
    <definedName name="NQQH" localSheetId="0">'[4]Dt 2001'!#REF!</definedName>
    <definedName name="NQQH">'[4]Dt 2001'!#REF!</definedName>
    <definedName name="NSNN" localSheetId="0">'[4]Dt 2001'!#REF!</definedName>
    <definedName name="NSNN">'[4]Dt 2001'!#REF!</definedName>
    <definedName name="PC" localSheetId="0">'[4]Dt 2001'!#REF!</definedName>
    <definedName name="PC">'[4]Dt 2001'!#REF!</definedName>
    <definedName name="Phan_cap">#REF!</definedName>
    <definedName name="Phi_le_phi">#REF!</definedName>
    <definedName name="_xlnm.Print_Area" localSheetId="0">'65'!$A$1:$E$49</definedName>
    <definedName name="_xlnm.Print_Area">#REF!</definedName>
    <definedName name="PRINT_AREA_MI" localSheetId="0">#REF!</definedName>
    <definedName name="PRINT_AREA_MI">#REF!</definedName>
    <definedName name="_xlnm.Print_Titles" localSheetId="0">'65'!$7:$8</definedName>
    <definedName name="TW">#REF!</definedName>
  </definedNames>
  <calcPr calcId="152511"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1" l="1"/>
  <c r="D48" i="1"/>
  <c r="C47" i="1"/>
  <c r="C46" i="1"/>
  <c r="D45" i="1"/>
  <c r="C45" i="1"/>
  <c r="C44" i="1"/>
  <c r="E44" i="1" s="1"/>
  <c r="D43" i="1"/>
  <c r="C43" i="1"/>
  <c r="E43" i="1" s="1"/>
  <c r="D42" i="1"/>
  <c r="E42" i="1" s="1"/>
  <c r="C42" i="1"/>
  <c r="D41" i="1"/>
  <c r="C41" i="1"/>
  <c r="D40" i="1"/>
  <c r="C40" i="1"/>
  <c r="E40" i="1" s="1"/>
  <c r="D39" i="1"/>
  <c r="E39" i="1" s="1"/>
  <c r="C39" i="1"/>
  <c r="D38" i="1"/>
  <c r="E38" i="1" s="1"/>
  <c r="C38" i="1"/>
  <c r="D37" i="1"/>
  <c r="E37" i="1" s="1"/>
  <c r="C37" i="1"/>
  <c r="D36" i="1"/>
  <c r="E36" i="1" s="1"/>
  <c r="C36" i="1"/>
  <c r="E35" i="1"/>
  <c r="D35" i="1"/>
  <c r="C35" i="1"/>
  <c r="E34" i="1"/>
  <c r="D34" i="1"/>
  <c r="C34" i="1"/>
  <c r="D33" i="1"/>
  <c r="E33" i="1" s="1"/>
  <c r="C33" i="1"/>
  <c r="D32" i="1"/>
  <c r="C32" i="1"/>
  <c r="E32" i="1" s="1"/>
  <c r="D31" i="1"/>
  <c r="E31" i="1" s="1"/>
  <c r="C31" i="1"/>
  <c r="C30" i="1" s="1"/>
  <c r="D30" i="1"/>
  <c r="D29" i="1"/>
  <c r="C29" i="1"/>
  <c r="D28" i="1"/>
  <c r="E28" i="1" s="1"/>
  <c r="C28" i="1"/>
  <c r="D27" i="1"/>
  <c r="D26" i="1"/>
  <c r="D25" i="1"/>
  <c r="D24" i="1"/>
  <c r="D23" i="1"/>
  <c r="D22" i="1"/>
  <c r="D21" i="1"/>
  <c r="D20" i="1"/>
  <c r="D19" i="1"/>
  <c r="D18" i="1"/>
  <c r="D17" i="1"/>
  <c r="D16" i="1"/>
  <c r="D15" i="1"/>
  <c r="D14" i="1" s="1"/>
  <c r="C14" i="1"/>
  <c r="C13" i="1" s="1"/>
  <c r="D11" i="1"/>
  <c r="C11" i="1"/>
  <c r="C12" i="1" l="1"/>
  <c r="C10" i="1" s="1"/>
  <c r="D13" i="1"/>
  <c r="E14" i="1"/>
  <c r="E30" i="1"/>
  <c r="E11" i="1"/>
  <c r="D12" i="1" l="1"/>
  <c r="E13" i="1"/>
  <c r="E12" i="1" l="1"/>
  <c r="D10" i="1"/>
  <c r="E10" i="1" s="1"/>
</calcChain>
</file>

<file path=xl/sharedStrings.xml><?xml version="1.0" encoding="utf-8"?>
<sst xmlns="http://schemas.openxmlformats.org/spreadsheetml/2006/main" count="92" uniqueCount="89">
  <si>
    <t>UBND TỈNH QUẢNG BÌNH</t>
  </si>
  <si>
    <t>Biểu số 65/CK-NSNN</t>
  </si>
  <si>
    <t>QUYẾT TOÁN CHI NGÂN SÁCH CẤP TỈNH THEO TỪNG LĨNH VỰC NĂM 2018</t>
  </si>
  <si>
    <t>(Quyết toán đã được Hội đồng nhân dân phê chuẩn)</t>
  </si>
  <si>
    <t>(Kèm theo Quyết định số            /QĐ-UBND ngày         tháng     năm 20     của UBND tỉnh Quảng Bình)</t>
  </si>
  <si>
    <t>Đơn vị: Đồng</t>
  </si>
  <si>
    <t>STT</t>
  </si>
  <si>
    <t>Nội dung</t>
  </si>
  <si>
    <t>Dự toán</t>
  </si>
  <si>
    <t>Quyết toán</t>
  </si>
  <si>
    <t>So sánh</t>
  </si>
  <si>
    <t>A</t>
  </si>
  <si>
    <t>B</t>
  </si>
  <si>
    <t>1</t>
  </si>
  <si>
    <t>2</t>
  </si>
  <si>
    <t>4=2/1</t>
  </si>
  <si>
    <t>TỔNG CHI NSĐP</t>
  </si>
  <si>
    <t>CHI BỔ SUNG CÂN ĐỐI CHO NGÂN SÁCH CẤP DƯỚI</t>
  </si>
  <si>
    <t>CHI NGÂN SÁCH CẤP TỈNH (HUYỆN, XÃ) THEO LĨNH VỰC</t>
  </si>
  <si>
    <t>I</t>
  </si>
  <si>
    <t xml:space="preserve">Chi đầu tư phát triển </t>
  </si>
  <si>
    <t>Chi đầu tư cho các dự án</t>
  </si>
  <si>
    <t>1.1</t>
  </si>
  <si>
    <t>Chi quốc phòng</t>
  </si>
  <si>
    <t>1.2</t>
  </si>
  <si>
    <t>Chi an ninh và trật tự an toàn xã hội</t>
  </si>
  <si>
    <t>1.3</t>
  </si>
  <si>
    <t>Chi Giáo dục - đào tạo và dạy nghề</t>
  </si>
  <si>
    <t>1.4</t>
  </si>
  <si>
    <t>Chi Khoa học và công nghệ</t>
  </si>
  <si>
    <t>1.5</t>
  </si>
  <si>
    <t>Chi Y tế, dân số và gia đình</t>
  </si>
  <si>
    <t>1.6</t>
  </si>
  <si>
    <t>Chi Văn hóa thông tin</t>
  </si>
  <si>
    <t>1.7</t>
  </si>
  <si>
    <t>Chi Phát thanh, truyền hình, thông tấn</t>
  </si>
  <si>
    <t>1.8</t>
  </si>
  <si>
    <t>Chi Thể dục thể thao</t>
  </si>
  <si>
    <t>1.9</t>
  </si>
  <si>
    <t>Chi Bảo vệ môi trường</t>
  </si>
  <si>
    <t>1.10</t>
  </si>
  <si>
    <t>Chi các hoạt động kinh tế</t>
  </si>
  <si>
    <t>1.11</t>
  </si>
  <si>
    <t>Chi hoạt động của các cơ quan quản lý nhà nước, đảng, đoàn thể</t>
  </si>
  <si>
    <t>1.12</t>
  </si>
  <si>
    <t>Chi Bảo đảm xã hội</t>
  </si>
  <si>
    <t>1.13</t>
  </si>
  <si>
    <t>Chi ngành, lĩnh vực khác</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</si>
  <si>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</si>
  <si>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từ nguồn trung ương bổ sung có mục tiêu</t>
  </si>
  <si>
    <t>II</t>
  </si>
  <si>
    <t>Chi thường xuyên</t>
  </si>
  <si>
    <t>2.1</t>
  </si>
  <si>
    <t>2.2</t>
  </si>
  <si>
    <t xml:space="preserve">Chi an ninh và trật tự an toàn xã hội </t>
  </si>
  <si>
    <t>2.3</t>
  </si>
  <si>
    <t>Chi giáo dục đào tạo và dạy nghề</t>
  </si>
  <si>
    <t>2.4</t>
  </si>
  <si>
    <t xml:space="preserve"> Chi sự nghiệp y tế, dân số và gia đình </t>
  </si>
  <si>
    <t>2.5</t>
  </si>
  <si>
    <t>Chi sự nghiệp KH-CN</t>
  </si>
  <si>
    <t>2.6</t>
  </si>
  <si>
    <t>Chi văn hóa thông tin - TT</t>
  </si>
  <si>
    <t>2.7</t>
  </si>
  <si>
    <t>Chi phát thanh, truyền hình</t>
  </si>
  <si>
    <t>2.8</t>
  </si>
  <si>
    <t xml:space="preserve"> Chi SN Môi trường</t>
  </si>
  <si>
    <t>2.9</t>
  </si>
  <si>
    <t xml:space="preserve"> Chi sự nghiệp kinh tế</t>
  </si>
  <si>
    <t>2.10</t>
  </si>
  <si>
    <t>Chi quản lý hành chính, Đảng, Đoàn thể</t>
  </si>
  <si>
    <t>2.11</t>
  </si>
  <si>
    <t>Chi trợ giá mặt hàng chính sách</t>
  </si>
  <si>
    <t>2.12</t>
  </si>
  <si>
    <t>Chi sự nghiệp đảm bảo xã hôi</t>
  </si>
  <si>
    <t>2.13</t>
  </si>
  <si>
    <t>Chi khác ngân sách</t>
  </si>
  <si>
    <t>III</t>
  </si>
  <si>
    <t>Chi trả nợ lãi các khoản do chính quyền địa phương vay (2)</t>
  </si>
  <si>
    <t>IV</t>
  </si>
  <si>
    <t>Chi bổ sung quỹ dự trữ tài chính (2)</t>
  </si>
  <si>
    <t>V</t>
  </si>
  <si>
    <t>Dự phòng ngân sách</t>
  </si>
  <si>
    <t>VI</t>
  </si>
  <si>
    <t>Chi tạo nguồn, điều chỉnh tiền lương</t>
  </si>
  <si>
    <t>C</t>
  </si>
  <si>
    <t>CHI CHUYỂN NGUỒN SANG NĂM SAU</t>
  </si>
  <si>
    <t>D</t>
  </si>
  <si>
    <t>CHI NỘP NGÂN SÁCH CẤP TRÊN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</si>
</sst>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4" x14ac:knownFonts="1">
    <font>
      <sz val="12"/>
      <name val=".VnArial Narrow"/>
    </font>
    <font>
      <sz val="12"/>
      <name val=".VnArial Narrow"/>
    </font>
    <font>
      <b/>
      <u/>
      <sz val="12"/>
      <name val="Times New Roman"/>
      <family val="1"/>
    </font>
    <font>
      <sz val="11"/>
      <name val="Times New Roman"/>
      <family val="1"/>
      <charset val="163"/>
    </font>
    <font>
      <sz val="13"/>
      <name val="Times New Roman"/>
      <family val="1"/>
      <charset val="163"/>
    </font>
    <font>
      <b/>
      <sz val="13"/>
      <name val="Times New Roman"/>
      <family val="1"/>
      <charset val="163"/>
    </font>
    <font>
      <b/>
      <sz val="12"/>
      <name val="Times New Roman"/>
      <family val="1"/>
      <charset val="163"/>
    </font>
    <font>
      <i/>
      <sz val="12"/>
      <name val="Times New Roman"/>
      <family val="1"/>
      <charset val="163"/>
    </font>
    <font>
      <sz val="12"/>
      <name val=".VnTime"/>
      <family val="2"/>
    </font>
    <font>
      <i/>
      <sz val="12"/>
      <color rgb="FF000000"/>
      <name val="Times New Roman"/>
      <family val="1"/>
    </font>
    <font>
      <b/>
      <sz val="12"/>
      <color rgb="FF000000"/>
      <name val="Times New Roman"/>
      <family val="1"/>
    </font>
    <font>
      <sz val="12"/>
      <color rgb="FF000000"/>
      <name val="Times New Roman"/>
      <family val="1"/>
    </font>
    <font>
      <b/>
      <sz val="12"/>
      <name val=".VnTime"/>
      <family val="2"/>
    </font>
    <font>
      <sz val="12"/>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cellStyleXfs>
  <cellXfs count="37">
    <xf numFmtId="0" fontId="0" fillId="0" borderId="0" xfId="0"/>
    <xf numFmtId="0" fontId="2" fillId="0" borderId="0" xfId="0" applyFont="1" applyFill="1" applyAlignment="1">
      <alignment horizontal="left"/>
    </xf>
    <xf numFmtId="0" fontId="4" fillId="0" borderId="0" xfId="2" applyFont="1" applyFill="1"/>
    <xf numFmtId="164" fontId="5" fillId="0" borderId="0" xfId="3" applyNumberFormat="1" applyFont="1" applyFill="1" applyAlignment="1">
      <alignment horizontal="right"/>
    </xf>
    <xf numFmtId="0" fontId="5" fillId="0" borderId="0" xfId="2" applyFont="1" applyFill="1" applyAlignment="1">
      <alignment vertical="top"/>
    </xf>
    <xf numFmtId="164" fontId="5" fillId="0" borderId="0" xfId="3" applyNumberFormat="1" applyFont="1" applyFill="1"/>
    <xf numFmtId="0" fontId="6" fillId="0" borderId="0" xfId="2" applyFont="1" applyFill="1" applyAlignment="1">
      <alignment horizontal="center"/>
    </xf>
    <xf numFmtId="0" fontId="7" fillId="0" borderId="0" xfId="2" applyFont="1" applyFill="1" applyAlignment="1">
      <alignment horizontal="center"/>
    </xf>
    <xf numFmtId="0" fontId="8" fillId="0" borderId="0" xfId="0" applyFont="1"/>
    <xf numFmtId="164" fontId="8" fillId="0" borderId="0" xfId="1" applyNumberFormat="1" applyFont="1"/>
    <xf numFmtId="9" fontId="9" fillId="0" borderId="0" xfId="0" applyNumberFormat="1" applyFont="1" applyAlignment="1">
      <alignment horizontal="right" vertical="center"/>
    </xf>
    <xf numFmtId="0" fontId="10" fillId="0" borderId="1" xfId="0" applyFont="1" applyBorder="1" applyAlignment="1">
      <alignment horizontal="center" vertical="center" wrapText="1"/>
    </xf>
    <xf numFmtId="164" fontId="10" fillId="0" borderId="1" xfId="1"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1" quotePrefix="1"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vertical="center" wrapText="1"/>
    </xf>
    <xf numFmtId="164" fontId="10" fillId="0" borderId="2" xfId="1"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164" fontId="10" fillId="0" borderId="3" xfId="1" applyNumberFormat="1" applyFont="1" applyBorder="1" applyAlignment="1">
      <alignment horizontal="center" vertical="center" wrapText="1"/>
    </xf>
    <xf numFmtId="9" fontId="11" fillId="0" borderId="3" xfId="0" applyNumberFormat="1" applyFont="1" applyBorder="1" applyAlignment="1">
      <alignment horizontal="center" vertical="center" wrapText="1"/>
    </xf>
    <xf numFmtId="0" fontId="12" fillId="0" borderId="0" xfId="0" applyFont="1"/>
    <xf numFmtId="0" fontId="11" fillId="0" borderId="3" xfId="0" applyFont="1" applyBorder="1" applyAlignment="1">
      <alignment horizontal="center" vertical="center" wrapText="1"/>
    </xf>
    <xf numFmtId="0" fontId="13" fillId="0" borderId="3" xfId="0" applyFont="1" applyFill="1" applyBorder="1" applyAlignment="1">
      <alignment vertical="center" wrapText="1"/>
    </xf>
    <xf numFmtId="164" fontId="11" fillId="0" borderId="3" xfId="1" applyNumberFormat="1" applyFont="1" applyBorder="1" applyAlignment="1">
      <alignment horizontal="center" vertical="center" wrapText="1"/>
    </xf>
    <xf numFmtId="0" fontId="13" fillId="0" borderId="3" xfId="0" applyNumberFormat="1" applyFont="1" applyFill="1" applyBorder="1" applyAlignment="1">
      <alignment vertical="center" wrapText="1"/>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164" fontId="10" fillId="0" borderId="4" xfId="1" applyNumberFormat="1" applyFont="1" applyBorder="1" applyAlignment="1">
      <alignment horizontal="center" vertical="center" wrapText="1"/>
    </xf>
    <xf numFmtId="9" fontId="11" fillId="0" borderId="4" xfId="0" applyNumberFormat="1" applyFont="1" applyBorder="1" applyAlignment="1">
      <alignment horizontal="center" vertical="center" wrapText="1"/>
    </xf>
    <xf numFmtId="0" fontId="10" fillId="0" borderId="1" xfId="0" applyFont="1" applyBorder="1" applyAlignment="1">
      <alignment vertical="center" wrapText="1"/>
    </xf>
    <xf numFmtId="164" fontId="10" fillId="0" borderId="1" xfId="1"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8" fillId="0" borderId="0" xfId="0" applyNumberFormat="1" applyFont="1"/>
  </cellXfs>
  <cellStyles count="4">
    <cellStyle name="Comma" xfId="1" builtinId="3"/>
    <cellStyle name="Comma 2" xfId="3"/>
    <cellStyle name="Normal" xfId="0" builtinId="0"/>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iet%20ha/VIET%20HA%20(D)/VAN%20BAN%20VIET%20HA/NAM%202020/c&#244;ng%20khai%202018/TONGQUYETTOAN2018-PK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31.192.7\SoTaiChinh\NGAN%20SACH\QUYET%20TOAN\2017\t&#7893;ng%20quy&#7871;t%20to&#225;n\TONGQUYETTOAN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31.192.7\SoTaiChinh\Nghi%20quyet%20387%20va%20ND%2073\NQ%20387%20hoan%20thien%20trinh%20Bo%20lan%202%20(20042016)\Bieu%2013_PL%20Danh%20gia%20thu%20NSNN%20theo%20sac%20thue_FIXED%20(P&#272;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8.31"/>
      <sheetName val="49.31"/>
      <sheetName val="50.31"/>
      <sheetName val="51.31"/>
      <sheetName val="52.31"/>
      <sheetName val="53.31"/>
      <sheetName val="54.31"/>
      <sheetName val="55.31"/>
      <sheetName val="56.31"/>
      <sheetName val="57.31"/>
      <sheetName val="58.31"/>
      <sheetName val="59.31"/>
      <sheetName val="60.31"/>
      <sheetName val="61.31"/>
      <sheetName val="62.31"/>
      <sheetName val="63.31"/>
      <sheetName val="64.31"/>
      <sheetName val="60.342"/>
      <sheetName val="61.342"/>
      <sheetName val="CHITIETTHU"/>
      <sheetName val="62.342"/>
      <sheetName val="63."/>
      <sheetName val="64."/>
      <sheetName val="65."/>
      <sheetName val="66."/>
      <sheetName val="67."/>
      <sheetName val="68."/>
      <sheetName val="69."/>
      <sheetName val="70"/>
      <sheetName val="00000000"/>
      <sheetName val="vay"/>
      <sheetName val="Sheet1"/>
      <sheetName val="Sheet2"/>
    </sheetNames>
    <sheetDataSet>
      <sheetData sheetId="0">
        <row r="10">
          <cell r="C10">
            <v>1977550000000</v>
          </cell>
        </row>
      </sheetData>
      <sheetData sheetId="1"/>
      <sheetData sheetId="2">
        <row r="12">
          <cell r="C12">
            <v>122000000000</v>
          </cell>
        </row>
      </sheetData>
      <sheetData sheetId="3">
        <row r="10">
          <cell r="D10">
            <v>3779304000655</v>
          </cell>
        </row>
      </sheetData>
      <sheetData sheetId="4">
        <row r="9">
          <cell r="C9">
            <v>3506631000000</v>
          </cell>
          <cell r="D9">
            <v>4779784015069</v>
          </cell>
        </row>
        <row r="12">
          <cell r="C12">
            <v>726880000000</v>
          </cell>
        </row>
        <row r="13">
          <cell r="D13">
            <v>32728661000</v>
          </cell>
        </row>
        <row r="14">
          <cell r="D14">
            <v>6234665000</v>
          </cell>
        </row>
        <row r="15">
          <cell r="D15">
            <v>432156991524</v>
          </cell>
        </row>
        <row r="16">
          <cell r="D16">
            <v>11280648200</v>
          </cell>
        </row>
        <row r="17">
          <cell r="D17">
            <v>51311697245</v>
          </cell>
        </row>
        <row r="18">
          <cell r="D18">
            <v>47158552000</v>
          </cell>
        </row>
        <row r="19">
          <cell r="D19">
            <v>3767000000</v>
          </cell>
        </row>
        <row r="20">
          <cell r="D20">
            <v>100000000</v>
          </cell>
        </row>
        <row r="21">
          <cell r="D21">
            <v>92717491027</v>
          </cell>
        </row>
        <row r="22">
          <cell r="D22">
            <v>1228020858384</v>
          </cell>
        </row>
        <row r="23">
          <cell r="D23">
            <v>171577233927</v>
          </cell>
        </row>
        <row r="24">
          <cell r="D24">
            <v>18413359142</v>
          </cell>
        </row>
        <row r="25">
          <cell r="D25">
            <v>0</v>
          </cell>
        </row>
        <row r="26">
          <cell r="D26">
            <v>5925000000</v>
          </cell>
        </row>
        <row r="27">
          <cell r="C27">
            <v>2039157000000</v>
          </cell>
          <cell r="D27">
            <v>108090000000</v>
          </cell>
        </row>
        <row r="29">
          <cell r="C29">
            <v>55933000000</v>
          </cell>
          <cell r="D29">
            <v>72705906000</v>
          </cell>
        </row>
        <row r="30">
          <cell r="C30">
            <v>10070000000</v>
          </cell>
          <cell r="D30">
            <v>31107000000</v>
          </cell>
        </row>
        <row r="31">
          <cell r="C31">
            <v>646434000000</v>
          </cell>
          <cell r="D31">
            <v>511838789298</v>
          </cell>
        </row>
        <row r="32">
          <cell r="C32">
            <v>292081000000</v>
          </cell>
          <cell r="D32">
            <v>282729644424</v>
          </cell>
        </row>
        <row r="33">
          <cell r="C33">
            <v>30000000000</v>
          </cell>
          <cell r="D33">
            <v>17663237450</v>
          </cell>
        </row>
        <row r="34">
          <cell r="C34">
            <v>31597000000</v>
          </cell>
          <cell r="D34">
            <v>64965314196</v>
          </cell>
        </row>
        <row r="35">
          <cell r="C35">
            <v>17400000000</v>
          </cell>
          <cell r="D35">
            <v>19018000000</v>
          </cell>
        </row>
        <row r="36">
          <cell r="C36">
            <v>60561000000</v>
          </cell>
          <cell r="D36">
            <v>41767207691</v>
          </cell>
        </row>
        <row r="37">
          <cell r="C37">
            <v>868901000000</v>
          </cell>
          <cell r="D37">
            <v>313499037540</v>
          </cell>
        </row>
        <row r="38">
          <cell r="C38">
            <v>400120000000</v>
          </cell>
          <cell r="D38">
            <v>488070302883</v>
          </cell>
        </row>
        <row r="39">
          <cell r="D39">
            <v>0</v>
          </cell>
        </row>
        <row r="40">
          <cell r="C40">
            <v>71496000000</v>
          </cell>
          <cell r="D40">
            <v>28935023847</v>
          </cell>
        </row>
        <row r="41">
          <cell r="C41">
            <v>170472000000</v>
          </cell>
          <cell r="D41">
            <v>89259618029</v>
          </cell>
        </row>
        <row r="42">
          <cell r="C42">
            <v>2000000000</v>
          </cell>
        </row>
        <row r="43">
          <cell r="C43">
            <v>1000000000</v>
          </cell>
        </row>
        <row r="44">
          <cell r="C44">
            <v>69240000000</v>
          </cell>
        </row>
        <row r="45">
          <cell r="C45">
            <v>120000000000</v>
          </cell>
        </row>
        <row r="46">
          <cell r="D46">
            <v>1797289336021</v>
          </cell>
        </row>
        <row r="47">
          <cell r="D47">
            <v>26485000000</v>
          </cell>
        </row>
      </sheetData>
      <sheetData sheetId="5">
        <row r="11">
          <cell r="D11">
            <v>727880000000</v>
          </cell>
        </row>
      </sheetData>
      <sheetData sheetId="6">
        <row r="14">
          <cell r="B14" t="str">
            <v>Sở Lao động-TBXH</v>
          </cell>
        </row>
      </sheetData>
      <sheetData sheetId="7"/>
      <sheetData sheetId="8"/>
      <sheetData sheetId="9"/>
      <sheetData sheetId="10"/>
      <sheetData sheetId="11">
        <row r="12">
          <cell r="B12" t="str">
            <v>Minh Hóa</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8.31"/>
      <sheetName val="49.31"/>
      <sheetName val="50.31"/>
      <sheetName val="51.31"/>
      <sheetName val="52.31"/>
      <sheetName val="53.31"/>
      <sheetName val="54.31"/>
      <sheetName val="55.31"/>
      <sheetName val="56.31"/>
      <sheetName val="57.31"/>
      <sheetName val="58.31quang"/>
      <sheetName val="59.31quang"/>
      <sheetName val="60.31quang"/>
      <sheetName val="61.31quang"/>
      <sheetName val="62.31"/>
      <sheetName val="63.31"/>
      <sheetName val="64.31"/>
      <sheetName val="60.342"/>
      <sheetName val="61.342"/>
      <sheetName val="thu"/>
      <sheetName val="62.342"/>
      <sheetName val="63."/>
      <sheetName val="64."/>
      <sheetName val="65."/>
      <sheetName val="66."/>
      <sheetName val="67."/>
      <sheetName val="68."/>
      <sheetName val="69."/>
      <sheetName val="70"/>
      <sheetName val="00000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27">
          <cell r="D27">
            <v>1000000000</v>
          </cell>
        </row>
        <row r="45">
          <cell r="F45">
            <v>1000000000</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LL"/>
      <sheetName val="#REF"/>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49"/>
  <sheetViews>
    <sheetView tabSelected="1" topLeftCell="A31" workbookViewId="0">
      <selection activeCell="G15" sqref="G15"/>
    </sheetView>
  </sheetViews>
  <sheetFormatPr defaultRowHeight="15" x14ac:dyDescent="0.2"/>
  <cols>
    <col min="1" max="1" width="7.85546875" style="8" customWidth="1"/>
    <col min="2" max="2" width="52.42578125" style="8" customWidth="1"/>
    <col min="3" max="3" width="19.5703125" style="9" bestFit="1" customWidth="1"/>
    <col min="4" max="4" width="20.5703125" style="9" customWidth="1"/>
    <col min="5" max="5" width="10.28515625" style="36" bestFit="1" customWidth="1"/>
    <col min="6" max="16384" width="9.140625" style="8"/>
  </cols>
  <sheetData>
    <row r="1" spans="1:5" s="2" customFormat="1" ht="16.5" x14ac:dyDescent="0.25">
      <c r="A1" s="1" t="s">
        <v>0</v>
      </c>
      <c r="E1" s="3" t="s">
        <v>1</v>
      </c>
    </row>
    <row r="2" spans="1:5" s="2" customFormat="1" ht="16.5" x14ac:dyDescent="0.25">
      <c r="A2" s="4"/>
      <c r="E2" s="5"/>
    </row>
    <row r="3" spans="1:5" s="2" customFormat="1" ht="16.5" x14ac:dyDescent="0.25">
      <c r="A3" s="6" t="s">
        <v>2</v>
      </c>
      <c r="B3" s="6"/>
      <c r="C3" s="6"/>
      <c r="D3" s="6"/>
      <c r="E3" s="6"/>
    </row>
    <row r="4" spans="1:5" s="2" customFormat="1" ht="16.5" x14ac:dyDescent="0.25">
      <c r="A4" s="7" t="s">
        <v>3</v>
      </c>
      <c r="B4" s="7"/>
      <c r="C4" s="7"/>
      <c r="D4" s="7"/>
      <c r="E4" s="7"/>
    </row>
    <row r="5" spans="1:5" s="2" customFormat="1" ht="16.5" x14ac:dyDescent="0.25">
      <c r="A5" s="7" t="s">
        <v>4</v>
      </c>
      <c r="B5" s="7"/>
      <c r="C5" s="7"/>
      <c r="D5" s="7"/>
      <c r="E5" s="7"/>
    </row>
    <row r="6" spans="1:5" ht="23.25" customHeight="1" x14ac:dyDescent="0.2">
      <c r="E6" s="10" t="s">
        <v>5</v>
      </c>
    </row>
    <row r="7" spans="1:5" ht="23.25" customHeight="1" x14ac:dyDescent="0.2">
      <c r="A7" s="11" t="s">
        <v>6</v>
      </c>
      <c r="B7" s="11" t="s">
        <v>7</v>
      </c>
      <c r="C7" s="12" t="s">
        <v>8</v>
      </c>
      <c r="D7" s="12" t="s">
        <v>9</v>
      </c>
      <c r="E7" s="11" t="s">
        <v>10</v>
      </c>
    </row>
    <row r="8" spans="1:5" x14ac:dyDescent="0.2">
      <c r="A8" s="11"/>
      <c r="B8" s="11"/>
      <c r="C8" s="12"/>
      <c r="D8" s="12"/>
      <c r="E8" s="11"/>
    </row>
    <row r="9" spans="1:5" ht="15.75" x14ac:dyDescent="0.2">
      <c r="A9" s="13" t="s">
        <v>11</v>
      </c>
      <c r="B9" s="13" t="s">
        <v>12</v>
      </c>
      <c r="C9" s="14" t="s">
        <v>13</v>
      </c>
      <c r="D9" s="14" t="s">
        <v>14</v>
      </c>
      <c r="E9" s="15" t="s">
        <v>15</v>
      </c>
    </row>
    <row r="10" spans="1:5" ht="21" customHeight="1" x14ac:dyDescent="0.2">
      <c r="A10" s="16"/>
      <c r="B10" s="17" t="s">
        <v>16</v>
      </c>
      <c r="C10" s="18">
        <f>C11+C12+C48+C49</f>
        <v>9120973000000</v>
      </c>
      <c r="D10" s="18">
        <f>D11+D12+D48+D49</f>
        <v>10775599589897</v>
      </c>
      <c r="E10" s="19">
        <f>D10/C10</f>
        <v>1.1814089998837842</v>
      </c>
    </row>
    <row r="11" spans="1:5" ht="18" customHeight="1" x14ac:dyDescent="0.2">
      <c r="A11" s="20" t="s">
        <v>11</v>
      </c>
      <c r="B11" s="21" t="s">
        <v>17</v>
      </c>
      <c r="C11" s="22">
        <f>'[1]52.31'!$C$9</f>
        <v>3506631000000</v>
      </c>
      <c r="D11" s="22">
        <f>'[1]52.31'!$D$9</f>
        <v>4779784015069</v>
      </c>
      <c r="E11" s="23">
        <f>D11/C11</f>
        <v>1.363070141987851</v>
      </c>
    </row>
    <row r="12" spans="1:5" ht="18" customHeight="1" x14ac:dyDescent="0.2">
      <c r="A12" s="20" t="s">
        <v>12</v>
      </c>
      <c r="B12" s="21" t="s">
        <v>18</v>
      </c>
      <c r="C12" s="22">
        <f>C13+C30+C44+C45+C46+C47</f>
        <v>5614342000000</v>
      </c>
      <c r="D12" s="22">
        <f>D13+D30+D44+D45+D46+D47</f>
        <v>4172041238807</v>
      </c>
      <c r="E12" s="23">
        <f>D12/C12</f>
        <v>0.74310422108361052</v>
      </c>
    </row>
    <row r="13" spans="1:5" ht="18" customHeight="1" x14ac:dyDescent="0.2">
      <c r="A13" s="20" t="s">
        <v>19</v>
      </c>
      <c r="B13" s="21" t="s">
        <v>20</v>
      </c>
      <c r="C13" s="22">
        <f>C14+C28+C29</f>
        <v>2767037000000</v>
      </c>
      <c r="D13" s="22">
        <f>D14+D28+D29</f>
        <v>2209482157449</v>
      </c>
      <c r="E13" s="23">
        <f>D13/C13</f>
        <v>0.79850112501170023</v>
      </c>
    </row>
    <row r="14" spans="1:5" s="24" customFormat="1" ht="18" customHeight="1" x14ac:dyDescent="0.25">
      <c r="A14" s="20">
        <v>1</v>
      </c>
      <c r="B14" s="21" t="s">
        <v>21</v>
      </c>
      <c r="C14" s="22">
        <f>'[1]52.31'!$C$12</f>
        <v>726880000000</v>
      </c>
      <c r="D14" s="22">
        <f>SUM(D15:D26)</f>
        <v>2095467157449</v>
      </c>
      <c r="E14" s="23">
        <f>D14/C14</f>
        <v>2.8828240664882787</v>
      </c>
    </row>
    <row r="15" spans="1:5" ht="18" customHeight="1" x14ac:dyDescent="0.2">
      <c r="A15" s="25" t="s">
        <v>22</v>
      </c>
      <c r="B15" s="26" t="s">
        <v>23</v>
      </c>
      <c r="C15" s="27"/>
      <c r="D15" s="27">
        <f>'[1]52.31'!D13</f>
        <v>32728661000</v>
      </c>
      <c r="E15" s="23"/>
    </row>
    <row r="16" spans="1:5" ht="18" customHeight="1" x14ac:dyDescent="0.2">
      <c r="A16" s="25" t="s">
        <v>24</v>
      </c>
      <c r="B16" s="26" t="s">
        <v>25</v>
      </c>
      <c r="C16" s="27"/>
      <c r="D16" s="27">
        <f>'[1]52.31'!D14</f>
        <v>6234665000</v>
      </c>
      <c r="E16" s="23"/>
    </row>
    <row r="17" spans="1:5" ht="18" customHeight="1" x14ac:dyDescent="0.2">
      <c r="A17" s="25" t="s">
        <v>26</v>
      </c>
      <c r="B17" s="26" t="s">
        <v>27</v>
      </c>
      <c r="C17" s="27"/>
      <c r="D17" s="27">
        <f>'[1]52.31'!D15</f>
        <v>432156991524</v>
      </c>
      <c r="E17" s="23"/>
    </row>
    <row r="18" spans="1:5" ht="18" customHeight="1" x14ac:dyDescent="0.2">
      <c r="A18" s="25" t="s">
        <v>28</v>
      </c>
      <c r="B18" s="26" t="s">
        <v>29</v>
      </c>
      <c r="C18" s="27"/>
      <c r="D18" s="27">
        <f>'[1]52.31'!D16</f>
        <v>11280648200</v>
      </c>
      <c r="E18" s="23"/>
    </row>
    <row r="19" spans="1:5" ht="18" customHeight="1" x14ac:dyDescent="0.2">
      <c r="A19" s="25" t="s">
        <v>30</v>
      </c>
      <c r="B19" s="26" t="s">
        <v>31</v>
      </c>
      <c r="C19" s="27"/>
      <c r="D19" s="27">
        <f>'[1]52.31'!D17</f>
        <v>51311697245</v>
      </c>
      <c r="E19" s="23"/>
    </row>
    <row r="20" spans="1:5" ht="18" customHeight="1" x14ac:dyDescent="0.2">
      <c r="A20" s="25" t="s">
        <v>32</v>
      </c>
      <c r="B20" s="26" t="s">
        <v>33</v>
      </c>
      <c r="C20" s="27"/>
      <c r="D20" s="27">
        <f>'[1]52.31'!D18</f>
        <v>47158552000</v>
      </c>
      <c r="E20" s="23"/>
    </row>
    <row r="21" spans="1:5" ht="18" customHeight="1" x14ac:dyDescent="0.2">
      <c r="A21" s="25" t="s">
        <v>34</v>
      </c>
      <c r="B21" s="26" t="s">
        <v>35</v>
      </c>
      <c r="C21" s="27"/>
      <c r="D21" s="27">
        <f>'[1]52.31'!D19</f>
        <v>3767000000</v>
      </c>
      <c r="E21" s="23"/>
    </row>
    <row r="22" spans="1:5" ht="18" customHeight="1" x14ac:dyDescent="0.2">
      <c r="A22" s="25" t="s">
        <v>36</v>
      </c>
      <c r="B22" s="26" t="s">
        <v>37</v>
      </c>
      <c r="C22" s="27"/>
      <c r="D22" s="27">
        <f>'[1]52.31'!D20</f>
        <v>100000000</v>
      </c>
      <c r="E22" s="23"/>
    </row>
    <row r="23" spans="1:5" ht="18" customHeight="1" x14ac:dyDescent="0.2">
      <c r="A23" s="25" t="s">
        <v>38</v>
      </c>
      <c r="B23" s="26" t="s">
        <v>39</v>
      </c>
      <c r="C23" s="27"/>
      <c r="D23" s="27">
        <f>'[1]52.31'!D21</f>
        <v>92717491027</v>
      </c>
      <c r="E23" s="23"/>
    </row>
    <row r="24" spans="1:5" ht="18" customHeight="1" x14ac:dyDescent="0.2">
      <c r="A24" s="25" t="s">
        <v>40</v>
      </c>
      <c r="B24" s="26" t="s">
        <v>41</v>
      </c>
      <c r="C24" s="27"/>
      <c r="D24" s="27">
        <f>'[1]52.31'!D22</f>
        <v>1228020858384</v>
      </c>
      <c r="E24" s="23"/>
    </row>
    <row r="25" spans="1:5" ht="18" customHeight="1" x14ac:dyDescent="0.2">
      <c r="A25" s="25" t="s">
        <v>42</v>
      </c>
      <c r="B25" s="26" t="s">
        <v>43</v>
      </c>
      <c r="C25" s="27"/>
      <c r="D25" s="27">
        <f>'[1]52.31'!D23</f>
        <v>171577233927</v>
      </c>
      <c r="E25" s="23"/>
    </row>
    <row r="26" spans="1:5" ht="18" customHeight="1" x14ac:dyDescent="0.2">
      <c r="A26" s="25" t="s">
        <v>44</v>
      </c>
      <c r="B26" s="26" t="s">
        <v>45</v>
      </c>
      <c r="C26" s="27"/>
      <c r="D26" s="27">
        <f>'[1]52.31'!D24</f>
        <v>18413359142</v>
      </c>
      <c r="E26" s="23"/>
    </row>
    <row r="27" spans="1:5" ht="18" customHeight="1" x14ac:dyDescent="0.2">
      <c r="A27" s="25" t="s">
        <v>46</v>
      </c>
      <c r="B27" s="26" t="s">
        <v>47</v>
      </c>
      <c r="C27" s="27"/>
      <c r="D27" s="27">
        <f>'[1]52.31'!D25</f>
        <v>0</v>
      </c>
      <c r="E27" s="23"/>
    </row>
    <row r="28" spans="1:5" s="24" customFormat="1" ht="63" x14ac:dyDescent="0.25">
      <c r="A28" s="20">
        <v>2</v>
      </c>
      <c r="B28" s="21" t="s">
        <v>48</v>
      </c>
      <c r="C28" s="22">
        <f>'[2]62.342'!D27</f>
        <v>1000000000</v>
      </c>
      <c r="D28" s="22">
        <f>'[1]52.31'!$D$26</f>
        <v>5925000000</v>
      </c>
      <c r="E28" s="23">
        <f>D28/C28</f>
        <v>5.9249999999999998</v>
      </c>
    </row>
    <row r="29" spans="1:5" s="24" customFormat="1" ht="18" customHeight="1" x14ac:dyDescent="0.25">
      <c r="A29" s="20">
        <v>3</v>
      </c>
      <c r="B29" s="21" t="s">
        <v>49</v>
      </c>
      <c r="C29" s="22">
        <f>'[1]52.31'!$C$27</f>
        <v>2039157000000</v>
      </c>
      <c r="D29" s="22">
        <f>'[1]52.31'!$D$27</f>
        <v>108090000000</v>
      </c>
      <c r="E29" s="23"/>
    </row>
    <row r="30" spans="1:5" ht="18" customHeight="1" x14ac:dyDescent="0.2">
      <c r="A30" s="20" t="s">
        <v>50</v>
      </c>
      <c r="B30" s="21" t="s">
        <v>51</v>
      </c>
      <c r="C30" s="22">
        <f>SUM(C31:C43)</f>
        <v>2655065000000</v>
      </c>
      <c r="D30" s="22">
        <f>SUM(D31:D43)</f>
        <v>1961559081358</v>
      </c>
      <c r="E30" s="23">
        <f t="shared" ref="E30:E40" si="0">D30/C30</f>
        <v>0.73879889244067476</v>
      </c>
    </row>
    <row r="31" spans="1:5" ht="18" customHeight="1" x14ac:dyDescent="0.2">
      <c r="A31" s="25" t="s">
        <v>52</v>
      </c>
      <c r="B31" s="28" t="s">
        <v>23</v>
      </c>
      <c r="C31" s="27">
        <f>'[1]52.31'!C29</f>
        <v>55933000000</v>
      </c>
      <c r="D31" s="27">
        <f>'[1]52.31'!D29</f>
        <v>72705906000</v>
      </c>
      <c r="E31" s="23">
        <f t="shared" si="0"/>
        <v>1.2998749575384836</v>
      </c>
    </row>
    <row r="32" spans="1:5" ht="18" customHeight="1" x14ac:dyDescent="0.2">
      <c r="A32" s="25" t="s">
        <v>53</v>
      </c>
      <c r="B32" s="26" t="s">
        <v>54</v>
      </c>
      <c r="C32" s="27">
        <f>'[1]52.31'!C30</f>
        <v>10070000000</v>
      </c>
      <c r="D32" s="27">
        <f>'[1]52.31'!D30</f>
        <v>31107000000</v>
      </c>
      <c r="E32" s="23">
        <f t="shared" si="0"/>
        <v>3.0890764647467726</v>
      </c>
    </row>
    <row r="33" spans="1:5" ht="18" customHeight="1" x14ac:dyDescent="0.2">
      <c r="A33" s="25" t="s">
        <v>55</v>
      </c>
      <c r="B33" s="28" t="s">
        <v>56</v>
      </c>
      <c r="C33" s="27">
        <f>'[1]52.31'!C31</f>
        <v>646434000000</v>
      </c>
      <c r="D33" s="27">
        <f>'[1]52.31'!D31</f>
        <v>511838789298</v>
      </c>
      <c r="E33" s="23">
        <f t="shared" si="0"/>
        <v>0.79178816290294141</v>
      </c>
    </row>
    <row r="34" spans="1:5" ht="18" customHeight="1" x14ac:dyDescent="0.2">
      <c r="A34" s="25" t="s">
        <v>57</v>
      </c>
      <c r="B34" s="28" t="s">
        <v>58</v>
      </c>
      <c r="C34" s="27">
        <f>'[1]52.31'!C32</f>
        <v>292081000000</v>
      </c>
      <c r="D34" s="27">
        <f>'[1]52.31'!D32</f>
        <v>282729644424</v>
      </c>
      <c r="E34" s="23">
        <f t="shared" si="0"/>
        <v>0.96798369090765912</v>
      </c>
    </row>
    <row r="35" spans="1:5" ht="18" customHeight="1" x14ac:dyDescent="0.2">
      <c r="A35" s="25" t="s">
        <v>59</v>
      </c>
      <c r="B35" s="28" t="s">
        <v>60</v>
      </c>
      <c r="C35" s="27">
        <f>'[1]52.31'!C33</f>
        <v>30000000000</v>
      </c>
      <c r="D35" s="27">
        <f>'[1]52.31'!D33</f>
        <v>17663237450</v>
      </c>
      <c r="E35" s="23">
        <f t="shared" si="0"/>
        <v>0.58877458166666663</v>
      </c>
    </row>
    <row r="36" spans="1:5" ht="18" customHeight="1" x14ac:dyDescent="0.2">
      <c r="A36" s="25" t="s">
        <v>61</v>
      </c>
      <c r="B36" s="28" t="s">
        <v>62</v>
      </c>
      <c r="C36" s="27">
        <f>'[1]52.31'!C34</f>
        <v>31597000000</v>
      </c>
      <c r="D36" s="27">
        <f>'[1]52.31'!D34</f>
        <v>64965314196</v>
      </c>
      <c r="E36" s="23">
        <f t="shared" si="0"/>
        <v>2.0560595688198249</v>
      </c>
    </row>
    <row r="37" spans="1:5" ht="18" customHeight="1" x14ac:dyDescent="0.2">
      <c r="A37" s="25" t="s">
        <v>63</v>
      </c>
      <c r="B37" s="28" t="s">
        <v>64</v>
      </c>
      <c r="C37" s="27">
        <f>'[1]52.31'!C35</f>
        <v>17400000000</v>
      </c>
      <c r="D37" s="27">
        <f>'[1]52.31'!D35</f>
        <v>19018000000</v>
      </c>
      <c r="E37" s="23">
        <f t="shared" si="0"/>
        <v>1.0929885057471265</v>
      </c>
    </row>
    <row r="38" spans="1:5" ht="18" customHeight="1" x14ac:dyDescent="0.2">
      <c r="A38" s="25" t="s">
        <v>65</v>
      </c>
      <c r="B38" s="28" t="s">
        <v>66</v>
      </c>
      <c r="C38" s="27">
        <f>'[1]52.31'!C36</f>
        <v>60561000000</v>
      </c>
      <c r="D38" s="27">
        <f>'[1]52.31'!D36</f>
        <v>41767207691</v>
      </c>
      <c r="E38" s="23">
        <f t="shared" si="0"/>
        <v>0.68967169780882087</v>
      </c>
    </row>
    <row r="39" spans="1:5" ht="18" customHeight="1" x14ac:dyDescent="0.2">
      <c r="A39" s="25" t="s">
        <v>67</v>
      </c>
      <c r="B39" s="28" t="s">
        <v>68</v>
      </c>
      <c r="C39" s="27">
        <f>'[1]52.31'!C37</f>
        <v>868901000000</v>
      </c>
      <c r="D39" s="27">
        <f>'[1]52.31'!D37</f>
        <v>313499037540</v>
      </c>
      <c r="E39" s="23">
        <f t="shared" si="0"/>
        <v>0.36079948986133059</v>
      </c>
    </row>
    <row r="40" spans="1:5" ht="18" customHeight="1" x14ac:dyDescent="0.2">
      <c r="A40" s="25" t="s">
        <v>69</v>
      </c>
      <c r="B40" s="28" t="s">
        <v>70</v>
      </c>
      <c r="C40" s="27">
        <f>'[1]52.31'!C38</f>
        <v>400120000000</v>
      </c>
      <c r="D40" s="27">
        <f>'[1]52.31'!D38</f>
        <v>488070302883</v>
      </c>
      <c r="E40" s="23">
        <f t="shared" si="0"/>
        <v>1.219809814263221</v>
      </c>
    </row>
    <row r="41" spans="1:5" ht="18" customHeight="1" x14ac:dyDescent="0.2">
      <c r="A41" s="25" t="s">
        <v>71</v>
      </c>
      <c r="B41" s="28" t="s">
        <v>72</v>
      </c>
      <c r="C41" s="27">
        <f>'[1]52.31'!C39</f>
        <v>0</v>
      </c>
      <c r="D41" s="27">
        <f>'[1]52.31'!D39</f>
        <v>0</v>
      </c>
      <c r="E41" s="23"/>
    </row>
    <row r="42" spans="1:5" ht="18" customHeight="1" x14ac:dyDescent="0.2">
      <c r="A42" s="25" t="s">
        <v>73</v>
      </c>
      <c r="B42" s="28" t="s">
        <v>74</v>
      </c>
      <c r="C42" s="27">
        <f>'[1]52.31'!C40</f>
        <v>71496000000</v>
      </c>
      <c r="D42" s="27">
        <f>'[1]52.31'!D40</f>
        <v>28935023847</v>
      </c>
      <c r="E42" s="23">
        <f>D42/C42</f>
        <v>0.40470828923296409</v>
      </c>
    </row>
    <row r="43" spans="1:5" ht="18" customHeight="1" x14ac:dyDescent="0.2">
      <c r="A43" s="25" t="s">
        <v>75</v>
      </c>
      <c r="B43" s="28" t="s">
        <v>76</v>
      </c>
      <c r="C43" s="27">
        <f>'[1]52.31'!C41</f>
        <v>170472000000</v>
      </c>
      <c r="D43" s="27">
        <f>'[1]52.31'!D41</f>
        <v>89259618029</v>
      </c>
      <c r="E43" s="23">
        <f>D43/C43</f>
        <v>0.52360280884250787</v>
      </c>
    </row>
    <row r="44" spans="1:5" ht="18" customHeight="1" x14ac:dyDescent="0.2">
      <c r="A44" s="20" t="s">
        <v>77</v>
      </c>
      <c r="B44" s="21" t="s">
        <v>78</v>
      </c>
      <c r="C44" s="22">
        <f>'[1]52.31'!$C$42</f>
        <v>2000000000</v>
      </c>
      <c r="D44" s="22"/>
      <c r="E44" s="23">
        <f>D44/C44</f>
        <v>0</v>
      </c>
    </row>
    <row r="45" spans="1:5" ht="18" customHeight="1" x14ac:dyDescent="0.2">
      <c r="A45" s="20" t="s">
        <v>79</v>
      </c>
      <c r="B45" s="21" t="s">
        <v>80</v>
      </c>
      <c r="C45" s="22">
        <f>'[1]52.31'!$C$43</f>
        <v>1000000000</v>
      </c>
      <c r="D45" s="22">
        <f>'[2]62.342'!F45</f>
        <v>1000000000</v>
      </c>
      <c r="E45" s="23"/>
    </row>
    <row r="46" spans="1:5" ht="18" customHeight="1" x14ac:dyDescent="0.2">
      <c r="A46" s="20" t="s">
        <v>81</v>
      </c>
      <c r="B46" s="21" t="s">
        <v>82</v>
      </c>
      <c r="C46" s="22">
        <f>'[1]52.31'!$C$44</f>
        <v>69240000000</v>
      </c>
      <c r="D46" s="22"/>
      <c r="E46" s="23"/>
    </row>
    <row r="47" spans="1:5" ht="18" customHeight="1" x14ac:dyDescent="0.2">
      <c r="A47" s="20" t="s">
        <v>83</v>
      </c>
      <c r="B47" s="21" t="s">
        <v>84</v>
      </c>
      <c r="C47" s="22">
        <f>'[1]52.31'!$C$45</f>
        <v>120000000000</v>
      </c>
      <c r="D47" s="22"/>
      <c r="E47" s="23"/>
    </row>
    <row r="48" spans="1:5" ht="18" customHeight="1" x14ac:dyDescent="0.2">
      <c r="A48" s="29" t="s">
        <v>85</v>
      </c>
      <c r="B48" s="30" t="s">
        <v>86</v>
      </c>
      <c r="C48" s="31"/>
      <c r="D48" s="31">
        <f>'[1]52.31'!$D$46</f>
        <v>1797289336021</v>
      </c>
      <c r="E48" s="32"/>
    </row>
    <row r="49" spans="1:5" ht="18" customHeight="1" x14ac:dyDescent="0.2">
      <c r="A49" s="13" t="s">
        <v>87</v>
      </c>
      <c r="B49" s="33" t="s">
        <v>88</v>
      </c>
      <c r="C49" s="34"/>
      <c r="D49" s="34">
        <f>'[1]52.31'!$D$47</f>
        <v>26485000000</v>
      </c>
      <c r="E49" s="35"/>
    </row>
  </sheetData>
  <mergeCells count="8">
    <mergeCell ref="A3:E3"/>
    <mergeCell ref="A4:E4"/>
    <mergeCell ref="A5:E5"/>
    <mergeCell ref="A7:A8"/>
    <mergeCell ref="B7:B8"/>
    <mergeCell ref="C7:C8"/>
    <mergeCell ref="D7:D8"/>
    <mergeCell ref="E7:E8"/>
  </mergeCells>
  <printOptions horizontalCentered="1"/>
  <pageMargins left="0.23622047244094499" right="0.23622047244094499" top="0.39370078740157499" bottom="2.5590551E-2" header="0.511811023622047" footer="0.15748031496063"/>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65</vt:lpstr>
      <vt:lpstr>'65'!Print_Area</vt:lpstr>
      <vt:lpstr>'65'!Print_Titles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AutoBVT</cp:lastModifiedBy>
  <dcterms:created xsi:type="dcterms:W3CDTF">2020-03-05T07:03:31Z</dcterms:created>
  <dcterms:modified xsi:type="dcterms:W3CDTF">2020-03-05T07:03:39Z</dcterms:modified>
</cp:coreProperties>
</file>